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8455" windowHeight="12240"/>
  </bookViews>
  <sheets>
    <sheet name="Источники" sheetId="1" r:id="rId1"/>
  </sheets>
  <definedNames>
    <definedName name="_xlnm.Print_Titles" localSheetId="0">Источники!$3:$5</definedName>
    <definedName name="_xlnm.Print_Area" localSheetId="0">Источники!$A$1:$E$23</definedName>
  </definedNames>
  <calcPr calcId="125725" refMode="R1C1"/>
</workbook>
</file>

<file path=xl/calcChain.xml><?xml version="1.0" encoding="utf-8"?>
<calcChain xmlns="http://schemas.openxmlformats.org/spreadsheetml/2006/main">
  <c r="D14" i="1"/>
  <c r="E14"/>
  <c r="C14"/>
  <c r="C12" s="1"/>
  <c r="E15"/>
  <c r="D15"/>
  <c r="D6"/>
  <c r="E6"/>
  <c r="C6"/>
  <c r="E12" l="1"/>
  <c r="E17" s="1"/>
  <c r="D12"/>
  <c r="D17" s="1"/>
  <c r="E8"/>
  <c r="D8"/>
  <c r="C8"/>
  <c r="C17" s="1"/>
</calcChain>
</file>

<file path=xl/sharedStrings.xml><?xml version="1.0" encoding="utf-8"?>
<sst xmlns="http://schemas.openxmlformats.org/spreadsheetml/2006/main" count="44" uniqueCount="41">
  <si>
    <t>Расчет по источникам финансирования дефицита бюджета Удмуртской Республики на 2021 - 2023 годы</t>
  </si>
  <si>
    <t>тыс.руб.</t>
  </si>
  <si>
    <t>№ п/п</t>
  </si>
  <si>
    <t>Наименование</t>
  </si>
  <si>
    <t>2021 год  (прогноз)</t>
  </si>
  <si>
    <t>2022 год (прогноз)</t>
  </si>
  <si>
    <t>2023 год (прогноз)</t>
  </si>
  <si>
    <t>1</t>
  </si>
  <si>
    <t>2</t>
  </si>
  <si>
    <t>3</t>
  </si>
  <si>
    <t>4</t>
  </si>
  <si>
    <t>5</t>
  </si>
  <si>
    <t>1.</t>
  </si>
  <si>
    <t>Погашение долговых обязательств Удмуртской Республики, всего, в том числе:</t>
  </si>
  <si>
    <t>1.1</t>
  </si>
  <si>
    <t>бюджетные кредиты из федерального бюджета (реструктурированная задолженность)</t>
  </si>
  <si>
    <t>1.2</t>
  </si>
  <si>
    <t>кредиты от кредитных организаций</t>
  </si>
  <si>
    <t>государственные ценные бумаги Удмуртской Республики</t>
  </si>
  <si>
    <t>2.</t>
  </si>
  <si>
    <t>Дефицит</t>
  </si>
  <si>
    <t>3.</t>
  </si>
  <si>
    <t>Источники финансирования дефицита бюджета, не связанные с заимствованиями, всего, в том числе:</t>
  </si>
  <si>
    <t>3.1</t>
  </si>
  <si>
    <t>средства от продажи акций и иных форм участия в капитале (согласно Прогнозному плану приватизации собственности Удмуртской Республики на 2021 год, утвержденному распоряжением Правительства Удмуртской Республики от 07.09.2020 № 1074-р)</t>
  </si>
  <si>
    <t>3.2</t>
  </si>
  <si>
    <t xml:space="preserve">возврат бюджетных кредитов, предоставленных из бюджета Удмуртской Республики муниципальным образованиям </t>
  </si>
  <si>
    <t>4.</t>
  </si>
  <si>
    <t>4.1</t>
  </si>
  <si>
    <t>Министр финансов Удмуртской Республики</t>
  </si>
  <si>
    <t>С.П. Евдокимов</t>
  </si>
  <si>
    <t>Привлечение заимствований, всего:                       (п.1+п.2-п.3)</t>
  </si>
  <si>
    <t>1.4</t>
  </si>
  <si>
    <t>1.3</t>
  </si>
  <si>
    <t>бюджетные кредиты на пополнение остатка средств на едином счете бюджета Удмуртской Республики</t>
  </si>
  <si>
    <t>3.2.2</t>
  </si>
  <si>
    <t xml:space="preserve">предоставление бюджетных кредитов из бюджета Удмуртской Республики муниципальным образованиям </t>
  </si>
  <si>
    <t>3.2.1</t>
  </si>
  <si>
    <t>бюджетные кредиты, предоставленные из бюджета Удмуртской Республики муниципальным образованиям                                 (п.3.2.1 за "минусом" п.3.2.2)</t>
  </si>
  <si>
    <t>4.2</t>
  </si>
  <si>
    <t>4.3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</si>
</sst>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\ _р_._-;\-* #,##0\ _р_._-;_-* &quot;-&quot;\ _р_._-;_-@_-"/>
    <numFmt numFmtId="166" formatCode="_-* #,##0.00\ _р_._-;\-* #,##0.00\ _р_._-;_-* &quot;-&quot;??\ _р_._-;_-@_-"/>
  </numFmts>
  <fonts count="30">
    <font>
      <sz val="10"/>
      <name val="Arial Cyr"/>
      <charset val="204"/>
    </font>
    <font>
      <sz val="10"/>
      <name val="Arial Cyr"/>
      <charset val="204"/>
    </font>
    <font>
      <b/>
      <sz val="3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2"/>
      <name val="Arial Cyr"/>
      <charset val="204"/>
    </font>
    <font>
      <i/>
      <sz val="22"/>
      <name val="Times New Roman"/>
      <family val="1"/>
      <charset val="204"/>
    </font>
    <font>
      <i/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rgb="FF00000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19" fillId="22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24" borderId="11" applyNumberFormat="0" applyFont="0" applyAlignment="0" applyProtection="0"/>
    <xf numFmtId="0" fontId="23" fillId="24" borderId="11" applyNumberFormat="0" applyFont="0" applyAlignment="0" applyProtection="0"/>
    <xf numFmtId="0" fontId="23" fillId="24" borderId="11" applyNumberFormat="0" applyFont="0" applyAlignment="0" applyProtection="0"/>
    <xf numFmtId="0" fontId="23" fillId="24" borderId="11" applyNumberFormat="0" applyFont="0" applyAlignment="0" applyProtection="0"/>
    <xf numFmtId="0" fontId="23" fillId="24" borderId="11" applyNumberFormat="0" applyFont="0" applyAlignment="0" applyProtection="0"/>
    <xf numFmtId="0" fontId="23" fillId="24" borderId="11" applyNumberFormat="0" applyFon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</cellStyleXfs>
  <cellXfs count="26">
    <xf numFmtId="0" fontId="0" fillId="0" borderId="0" xfId="0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6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0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Normal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1 3" xfId="57"/>
    <cellStyle name="Заголовок 2 2" xfId="58"/>
    <cellStyle name="Заголовок 2 3" xfId="59"/>
    <cellStyle name="Заголовок 3 2" xfId="60"/>
    <cellStyle name="Заголовок 3 3" xfId="61"/>
    <cellStyle name="Заголовок 4 2" xfId="62"/>
    <cellStyle name="Заголовок 4 3" xfId="63"/>
    <cellStyle name="Итог 2" xfId="64"/>
    <cellStyle name="Итог 3" xfId="65"/>
    <cellStyle name="Контрольная ячейка 2" xfId="66"/>
    <cellStyle name="Контрольная ячейка 3" xfId="67"/>
    <cellStyle name="Название 2" xfId="68"/>
    <cellStyle name="Название 3" xfId="69"/>
    <cellStyle name="Нейтральный 2" xfId="70"/>
    <cellStyle name="Нейтральный 3" xfId="71"/>
    <cellStyle name="Обычный" xfId="0" builtinId="0"/>
    <cellStyle name="Обычный 2 2" xfId="72"/>
    <cellStyle name="Обычный 2 2 2" xfId="73"/>
    <cellStyle name="Обычный 2 2 3" xfId="74"/>
    <cellStyle name="Обычный 2 2 4" xfId="75"/>
    <cellStyle name="Обычный 2 3" xfId="76"/>
    <cellStyle name="Обычный 2 4" xfId="77"/>
    <cellStyle name="Обычный 2 5" xfId="78"/>
    <cellStyle name="Обычный 3 2" xfId="79"/>
    <cellStyle name="Обычный 3 3" xfId="80"/>
    <cellStyle name="Обычный 3 4" xfId="81"/>
    <cellStyle name="Плохой 2" xfId="82"/>
    <cellStyle name="Плохой 3" xfId="83"/>
    <cellStyle name="Пояснение 2" xfId="84"/>
    <cellStyle name="Пояснение 3" xfId="85"/>
    <cellStyle name="Примечание 2 2" xfId="86"/>
    <cellStyle name="Примечание 2 3" xfId="87"/>
    <cellStyle name="Примечание 2 4" xfId="88"/>
    <cellStyle name="Примечание 3 2" xfId="89"/>
    <cellStyle name="Примечание 3 3" xfId="90"/>
    <cellStyle name="Примечание 3 4" xfId="91"/>
    <cellStyle name="Связанная ячейка 2" xfId="92"/>
    <cellStyle name="Связанная ячейка 3" xfId="93"/>
    <cellStyle name="Текст предупреждения 2" xfId="94"/>
    <cellStyle name="Текст предупреждения 3" xfId="95"/>
    <cellStyle name="Тысячи [0]_дох.рас.02.12.98 II вар" xfId="96"/>
    <cellStyle name="Тысячи_дох.рас.02.12.98 II вар" xfId="97"/>
    <cellStyle name="Хороший 2" xfId="98"/>
    <cellStyle name="Хороший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tabSelected="1" view="pageBreakPreview" zoomScale="60" zoomScaleNormal="100" workbookViewId="0">
      <pane xSplit="2" ySplit="4" topLeftCell="C14" activePane="bottomRight" state="frozen"/>
      <selection activeCell="C1" sqref="C1:E65536"/>
      <selection pane="topRight" activeCell="C1" sqref="C1:E65536"/>
      <selection pane="bottomLeft" activeCell="C1" sqref="C1:E65536"/>
      <selection pane="bottomRight" activeCell="D17" sqref="D17"/>
    </sheetView>
  </sheetViews>
  <sheetFormatPr defaultRowHeight="27.75"/>
  <cols>
    <col min="1" max="1" width="14.5703125" style="20" customWidth="1"/>
    <col min="2" max="2" width="87.85546875" style="3" customWidth="1"/>
    <col min="3" max="3" width="29.85546875" style="4" customWidth="1"/>
    <col min="4" max="4" width="30.140625" style="4" customWidth="1"/>
    <col min="5" max="5" width="31" style="4" customWidth="1"/>
    <col min="6" max="7" width="9.140625" style="1"/>
    <col min="8" max="8" width="18" style="1" bestFit="1" customWidth="1"/>
    <col min="9" max="9" width="9.140625" style="1"/>
    <col min="10" max="10" width="18" style="1" bestFit="1" customWidth="1"/>
    <col min="11" max="11" width="9.140625" style="1"/>
    <col min="12" max="12" width="16.140625" style="1" bestFit="1" customWidth="1"/>
    <col min="13" max="16384" width="9.140625" style="1"/>
  </cols>
  <sheetData>
    <row r="1" spans="1:5" ht="107.25" customHeight="1">
      <c r="A1" s="22" t="s">
        <v>0</v>
      </c>
      <c r="B1" s="22"/>
      <c r="C1" s="22"/>
      <c r="D1" s="22"/>
      <c r="E1" s="22"/>
    </row>
    <row r="2" spans="1:5" ht="36.75" customHeight="1">
      <c r="A2" s="2"/>
      <c r="E2" s="5" t="s">
        <v>1</v>
      </c>
    </row>
    <row r="3" spans="1:5" s="6" customFormat="1" ht="30.75" customHeight="1">
      <c r="A3" s="23" t="s">
        <v>2</v>
      </c>
      <c r="B3" s="23" t="s">
        <v>3</v>
      </c>
      <c r="C3" s="24" t="s">
        <v>4</v>
      </c>
      <c r="D3" s="24" t="s">
        <v>5</v>
      </c>
      <c r="E3" s="24" t="s">
        <v>6</v>
      </c>
    </row>
    <row r="4" spans="1:5" s="6" customFormat="1" ht="61.5" customHeight="1">
      <c r="A4" s="23"/>
      <c r="B4" s="23"/>
      <c r="C4" s="25"/>
      <c r="D4" s="25"/>
      <c r="E4" s="25"/>
    </row>
    <row r="5" spans="1:5" s="9" customFormat="1">
      <c r="A5" s="7" t="s">
        <v>7</v>
      </c>
      <c r="B5" s="8" t="s">
        <v>8</v>
      </c>
      <c r="C5" s="8" t="s">
        <v>9</v>
      </c>
      <c r="D5" s="8" t="s">
        <v>10</v>
      </c>
      <c r="E5" s="8" t="s">
        <v>11</v>
      </c>
    </row>
    <row r="6" spans="1:5" s="6" customFormat="1" ht="87" customHeight="1">
      <c r="A6" s="10" t="s">
        <v>12</v>
      </c>
      <c r="B6" s="11" t="s">
        <v>13</v>
      </c>
      <c r="C6" s="12">
        <f>C8+C9+C10</f>
        <v>33514680.099999998</v>
      </c>
      <c r="D6" s="12">
        <f t="shared" ref="D6:E6" si="0">D8+D9+D10</f>
        <v>6971658.9000000004</v>
      </c>
      <c r="E6" s="12">
        <f t="shared" si="0"/>
        <v>5971658.9000000004</v>
      </c>
    </row>
    <row r="7" spans="1:5" s="6" customFormat="1" ht="62.25" customHeight="1">
      <c r="A7" s="13" t="s">
        <v>14</v>
      </c>
      <c r="B7" s="14" t="s">
        <v>18</v>
      </c>
      <c r="C7" s="15">
        <v>0</v>
      </c>
      <c r="D7" s="15">
        <v>0</v>
      </c>
      <c r="E7" s="15">
        <v>0</v>
      </c>
    </row>
    <row r="8" spans="1:5" s="6" customFormat="1" ht="52.5" customHeight="1">
      <c r="A8" s="13" t="s">
        <v>16</v>
      </c>
      <c r="B8" s="14" t="s">
        <v>17</v>
      </c>
      <c r="C8" s="15">
        <f>23543021.2+4500000</f>
        <v>28043021.199999999</v>
      </c>
      <c r="D8" s="15">
        <f>2000000+4000000</f>
        <v>6000000</v>
      </c>
      <c r="E8" s="15">
        <f>5000000</f>
        <v>5000000</v>
      </c>
    </row>
    <row r="9" spans="1:5" s="6" customFormat="1" ht="93" customHeight="1">
      <c r="A9" s="13" t="s">
        <v>33</v>
      </c>
      <c r="B9" s="14" t="s">
        <v>15</v>
      </c>
      <c r="C9" s="15">
        <v>971658.9</v>
      </c>
      <c r="D9" s="15">
        <v>971658.9</v>
      </c>
      <c r="E9" s="15">
        <v>971658.9</v>
      </c>
    </row>
    <row r="10" spans="1:5" s="6" customFormat="1" ht="89.25" customHeight="1">
      <c r="A10" s="13" t="s">
        <v>32</v>
      </c>
      <c r="B10" s="14" t="s">
        <v>34</v>
      </c>
      <c r="C10" s="15">
        <v>4500000</v>
      </c>
      <c r="D10" s="15">
        <v>0</v>
      </c>
      <c r="E10" s="15">
        <v>0</v>
      </c>
    </row>
    <row r="11" spans="1:5" s="6" customFormat="1" ht="45.75" customHeight="1">
      <c r="A11" s="16" t="s">
        <v>19</v>
      </c>
      <c r="B11" s="11" t="s">
        <v>20</v>
      </c>
      <c r="C11" s="12">
        <v>23616.799999999999</v>
      </c>
      <c r="D11" s="12">
        <v>0</v>
      </c>
      <c r="E11" s="12">
        <v>0</v>
      </c>
    </row>
    <row r="12" spans="1:5" s="6" customFormat="1" ht="90.75" customHeight="1">
      <c r="A12" s="16" t="s">
        <v>21</v>
      </c>
      <c r="B12" s="11" t="s">
        <v>22</v>
      </c>
      <c r="C12" s="12">
        <f>C13+C14</f>
        <v>23616.799999999999</v>
      </c>
      <c r="D12" s="12">
        <f t="shared" ref="D12:E12" si="1">D13+D14</f>
        <v>56321.7</v>
      </c>
      <c r="E12" s="12">
        <f t="shared" si="1"/>
        <v>336472.5</v>
      </c>
    </row>
    <row r="13" spans="1:5" s="6" customFormat="1" ht="196.5" customHeight="1">
      <c r="A13" s="13" t="s">
        <v>23</v>
      </c>
      <c r="B13" s="14" t="s">
        <v>24</v>
      </c>
      <c r="C13" s="15">
        <v>123.3</v>
      </c>
      <c r="D13" s="15">
        <v>0</v>
      </c>
      <c r="E13" s="15">
        <v>0</v>
      </c>
    </row>
    <row r="14" spans="1:5" s="6" customFormat="1" ht="111.75" customHeight="1">
      <c r="A14" s="13" t="s">
        <v>25</v>
      </c>
      <c r="B14" s="14" t="s">
        <v>38</v>
      </c>
      <c r="C14" s="15">
        <f>C15-C16</f>
        <v>23493.5</v>
      </c>
      <c r="D14" s="15">
        <f t="shared" ref="D14:E14" si="2">D15-D16</f>
        <v>56321.7</v>
      </c>
      <c r="E14" s="15">
        <f t="shared" si="2"/>
        <v>336472.5</v>
      </c>
    </row>
    <row r="15" spans="1:5" s="6" customFormat="1" ht="87" customHeight="1">
      <c r="A15" s="13" t="s">
        <v>37</v>
      </c>
      <c r="B15" s="14" t="s">
        <v>26</v>
      </c>
      <c r="C15" s="15">
        <v>123493.5</v>
      </c>
      <c r="D15" s="15">
        <f>28898.7+27423</f>
        <v>56321.7</v>
      </c>
      <c r="E15" s="15">
        <f>31472.5+182000+10000+113000</f>
        <v>336472.5</v>
      </c>
    </row>
    <row r="16" spans="1:5" s="6" customFormat="1" ht="88.5" customHeight="1">
      <c r="A16" s="13" t="s">
        <v>35</v>
      </c>
      <c r="B16" s="14" t="s">
        <v>36</v>
      </c>
      <c r="C16" s="15">
        <v>100000</v>
      </c>
      <c r="D16" s="15">
        <v>0</v>
      </c>
      <c r="E16" s="15">
        <v>0</v>
      </c>
    </row>
    <row r="17" spans="1:5" s="6" customFormat="1" ht="64.5" customHeight="1">
      <c r="A17" s="16" t="s">
        <v>27</v>
      </c>
      <c r="B17" s="11" t="s">
        <v>31</v>
      </c>
      <c r="C17" s="12">
        <f>C6+C11-C12</f>
        <v>33514680.099999998</v>
      </c>
      <c r="D17" s="12">
        <f t="shared" ref="D17:E17" si="3">D6+D11-D12</f>
        <v>6915337.2000000002</v>
      </c>
      <c r="E17" s="12">
        <f t="shared" si="3"/>
        <v>5635186.4000000004</v>
      </c>
    </row>
    <row r="18" spans="1:5" s="6" customFormat="1" ht="65.25" customHeight="1">
      <c r="A18" s="13" t="s">
        <v>28</v>
      </c>
      <c r="B18" s="14" t="s">
        <v>18</v>
      </c>
      <c r="C18" s="15">
        <v>5000000</v>
      </c>
      <c r="D18" s="15">
        <v>0</v>
      </c>
      <c r="E18" s="15">
        <v>0</v>
      </c>
    </row>
    <row r="19" spans="1:5" s="6" customFormat="1" ht="48" customHeight="1">
      <c r="A19" s="13" t="s">
        <v>39</v>
      </c>
      <c r="B19" s="14" t="s">
        <v>17</v>
      </c>
      <c r="C19" s="15">
        <v>24014680.100000001</v>
      </c>
      <c r="D19" s="15">
        <v>6915337.2000000002</v>
      </c>
      <c r="E19" s="15">
        <v>5635186.4000000004</v>
      </c>
    </row>
    <row r="20" spans="1:5" s="6" customFormat="1" ht="92.25" customHeight="1">
      <c r="A20" s="13" t="s">
        <v>40</v>
      </c>
      <c r="B20" s="14" t="s">
        <v>34</v>
      </c>
      <c r="C20" s="15">
        <v>4500000</v>
      </c>
      <c r="D20" s="15">
        <v>0</v>
      </c>
      <c r="E20" s="15">
        <v>0</v>
      </c>
    </row>
    <row r="21" spans="1:5" ht="35.25" customHeight="1">
      <c r="A21" s="17"/>
      <c r="B21" s="17"/>
    </row>
    <row r="22" spans="1:5">
      <c r="A22" s="17"/>
      <c r="B22" s="17"/>
    </row>
    <row r="23" spans="1:5" ht="97.5" customHeight="1">
      <c r="A23" s="17" t="s">
        <v>29</v>
      </c>
      <c r="B23" s="17"/>
      <c r="D23" s="21" t="s">
        <v>30</v>
      </c>
      <c r="E23" s="21"/>
    </row>
    <row r="24" spans="1:5">
      <c r="A24" s="17"/>
      <c r="B24" s="17"/>
    </row>
    <row r="25" spans="1:5">
      <c r="A25" s="17"/>
      <c r="B25" s="17"/>
    </row>
    <row r="26" spans="1:5">
      <c r="A26" s="18"/>
      <c r="B26" s="19"/>
    </row>
  </sheetData>
  <mergeCells count="7">
    <mergeCell ref="D23:E23"/>
    <mergeCell ref="A1:E1"/>
    <mergeCell ref="A3:A4"/>
    <mergeCell ref="B3:B4"/>
    <mergeCell ref="C3:C4"/>
    <mergeCell ref="D3:D4"/>
    <mergeCell ref="E3:E4"/>
  </mergeCells>
  <printOptions horizontalCentered="1"/>
  <pageMargins left="0.98425196850393704" right="0.39370078740157483" top="0.78740157480314965" bottom="0.39370078740157483" header="7.874015748031496E-2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Potorochina</dc:creator>
  <cp:lastModifiedBy>Potorochina</cp:lastModifiedBy>
  <cp:lastPrinted>2020-10-29T09:41:53Z</cp:lastPrinted>
  <dcterms:created xsi:type="dcterms:W3CDTF">2020-10-29T09:03:25Z</dcterms:created>
  <dcterms:modified xsi:type="dcterms:W3CDTF">2020-10-29T09:43:14Z</dcterms:modified>
</cp:coreProperties>
</file>